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C23" i="1" s="1"/>
  <c r="F6" i="1"/>
  <c r="A23" i="1"/>
  <c r="B23" i="1" s="1"/>
  <c r="B24" i="1" s="1"/>
  <c r="F8" i="1" s="1"/>
  <c r="F10" i="1" s="1"/>
  <c r="A24" i="1"/>
  <c r="F12" i="1" l="1"/>
</calcChain>
</file>

<file path=xl/sharedStrings.xml><?xml version="1.0" encoding="utf-8"?>
<sst xmlns="http://schemas.openxmlformats.org/spreadsheetml/2006/main" count="22" uniqueCount="20">
  <si>
    <t>Sq.ft/lb</t>
  </si>
  <si>
    <t>Gb</t>
  </si>
  <si>
    <t>Gmb</t>
  </si>
  <si>
    <t>Total Volume of AC</t>
  </si>
  <si>
    <t>ml</t>
  </si>
  <si>
    <t>Surface Area of Agg.</t>
  </si>
  <si>
    <t>Gsb</t>
  </si>
  <si>
    <t>Gse</t>
  </si>
  <si>
    <t>%AC</t>
  </si>
  <si>
    <t>Film Thickness</t>
  </si>
  <si>
    <t>microns</t>
  </si>
  <si>
    <t>AC Film Thickness</t>
  </si>
  <si>
    <t>Volume of abs. AC</t>
  </si>
  <si>
    <t xml:space="preserve"> Vol. of Effective AC</t>
  </si>
  <si>
    <t>Sieve Size</t>
  </si>
  <si>
    <t>JMF  %Passing</t>
  </si>
  <si>
    <t>Max Size Agg.</t>
  </si>
  <si>
    <t>Material Class</t>
  </si>
  <si>
    <t>JMF</t>
  </si>
  <si>
    <t>Plant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</si>
</sst>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68" formatCode="0.0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0" borderId="0" xfId="0" applyNumberFormat="1" applyFont="1" applyAlignment="1">
      <alignment horizontal="center"/>
    </xf>
    <xf numFmtId="167" fontId="0" fillId="0" borderId="0" xfId="0" applyNumberFormat="1"/>
    <xf numFmtId="168" fontId="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167" fontId="0" fillId="2" borderId="2" xfId="0" applyNumberFormat="1" applyFill="1" applyBorder="1" applyAlignment="1" applyProtection="1">
      <alignment horizontal="center"/>
      <protection locked="0"/>
    </xf>
    <xf numFmtId="168" fontId="0" fillId="2" borderId="2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2" fontId="0" fillId="0" borderId="4" xfId="0" applyNumberFormat="1" applyBorder="1" applyAlignment="1">
      <alignment horizontal="center" wrapText="1"/>
    </xf>
    <xf numFmtId="12" fontId="0" fillId="0" borderId="5" xfId="0" applyNumberFormat="1" applyBorder="1" applyAlignment="1">
      <alignment horizontal="center" wrapText="1"/>
    </xf>
    <xf numFmtId="168" fontId="0" fillId="2" borderId="4" xfId="0" applyNumberFormat="1" applyFill="1" applyBorder="1" applyAlignment="1" applyProtection="1">
      <alignment horizontal="center" vertical="center"/>
      <protection locked="0"/>
    </xf>
    <xf numFmtId="168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showGridLines="0" tabSelected="1" workbookViewId="0">
      <selection activeCell="L30" sqref="L30"/>
    </sheetView>
  </sheetViews>
  <sheetFormatPr defaultRowHeight="12.75" x14ac:dyDescent="0.2"/>
  <cols>
    <col min="6" max="6" width="12.42578125" bestFit="1" customWidth="1"/>
  </cols>
  <sheetData>
    <row r="2" spans="1:11" x14ac:dyDescent="0.2">
      <c r="A2" s="11" t="s">
        <v>14</v>
      </c>
      <c r="B2" s="13" t="s">
        <v>15</v>
      </c>
      <c r="D2" s="15" t="s">
        <v>11</v>
      </c>
      <c r="E2" s="15"/>
      <c r="F2" s="15"/>
      <c r="G2" s="15"/>
      <c r="H2" s="16" t="s">
        <v>19</v>
      </c>
      <c r="I2" s="16"/>
      <c r="J2" s="21"/>
      <c r="K2" s="22"/>
    </row>
    <row r="3" spans="1:11" x14ac:dyDescent="0.2">
      <c r="A3" s="12"/>
      <c r="B3" s="14"/>
      <c r="H3" s="16" t="s">
        <v>17</v>
      </c>
      <c r="I3" s="16"/>
      <c r="J3" s="21"/>
      <c r="K3" s="22"/>
    </row>
    <row r="4" spans="1:11" x14ac:dyDescent="0.2">
      <c r="A4" s="17" t="s">
        <v>16</v>
      </c>
      <c r="B4" s="19">
        <v>100</v>
      </c>
      <c r="D4" s="16" t="s">
        <v>5</v>
      </c>
      <c r="E4" s="16"/>
      <c r="F4" s="1">
        <f>(2*B4+2*B6+4*B7+8*B8+14*B9+30*B10+60*B11+160*B12)/100</f>
        <v>25.62</v>
      </c>
      <c r="G4" s="5" t="s">
        <v>0</v>
      </c>
      <c r="H4" s="16" t="s">
        <v>18</v>
      </c>
      <c r="I4" s="16"/>
      <c r="J4" s="23"/>
      <c r="K4" s="24"/>
    </row>
    <row r="5" spans="1:11" x14ac:dyDescent="0.2">
      <c r="A5" s="18"/>
      <c r="B5" s="20"/>
    </row>
    <row r="6" spans="1:11" x14ac:dyDescent="0.2">
      <c r="A6" s="7">
        <v>4</v>
      </c>
      <c r="B6" s="10">
        <v>53</v>
      </c>
      <c r="D6" s="16" t="s">
        <v>3</v>
      </c>
      <c r="E6" s="16"/>
      <c r="F6" s="3">
        <f>((B16*1000)*(B14/100)/B15)</f>
        <v>125.96601941747574</v>
      </c>
      <c r="G6" s="5" t="s">
        <v>4</v>
      </c>
    </row>
    <row r="7" spans="1:11" x14ac:dyDescent="0.2">
      <c r="A7" s="7">
        <v>8</v>
      </c>
      <c r="B7" s="10">
        <v>33</v>
      </c>
    </row>
    <row r="8" spans="1:11" x14ac:dyDescent="0.2">
      <c r="A8" s="7">
        <v>16</v>
      </c>
      <c r="B8" s="10">
        <v>23</v>
      </c>
      <c r="D8" s="16" t="s">
        <v>12</v>
      </c>
      <c r="E8" s="16"/>
      <c r="F8" s="1">
        <f>B24/B15</f>
        <v>6.8848210976719857</v>
      </c>
      <c r="G8" s="5" t="s">
        <v>4</v>
      </c>
    </row>
    <row r="9" spans="1:11" x14ac:dyDescent="0.2">
      <c r="A9" s="7">
        <v>30</v>
      </c>
      <c r="B9" s="10">
        <v>17</v>
      </c>
    </row>
    <row r="10" spans="1:11" x14ac:dyDescent="0.2">
      <c r="A10" s="7">
        <v>50</v>
      </c>
      <c r="B10" s="10">
        <v>13</v>
      </c>
      <c r="D10" s="16" t="s">
        <v>13</v>
      </c>
      <c r="E10" s="16"/>
      <c r="F10" s="1">
        <f>F6-F8</f>
        <v>119.08119831980375</v>
      </c>
      <c r="G10" s="5" t="s">
        <v>4</v>
      </c>
    </row>
    <row r="11" spans="1:11" x14ac:dyDescent="0.2">
      <c r="A11" s="7">
        <v>100</v>
      </c>
      <c r="B11" s="10">
        <v>8</v>
      </c>
    </row>
    <row r="12" spans="1:11" x14ac:dyDescent="0.2">
      <c r="A12" s="7">
        <v>200</v>
      </c>
      <c r="B12" s="10">
        <v>5.2</v>
      </c>
      <c r="D12" s="16" t="s">
        <v>9</v>
      </c>
      <c r="E12" s="16"/>
      <c r="F12" s="3">
        <f>F10/(C23*(B16*1000)*(100-B14)/100)*(1000)</f>
        <v>10.150990381640462</v>
      </c>
      <c r="G12" s="5" t="s">
        <v>10</v>
      </c>
    </row>
    <row r="13" spans="1:11" x14ac:dyDescent="0.2">
      <c r="B13" s="6"/>
    </row>
    <row r="14" spans="1:11" x14ac:dyDescent="0.2">
      <c r="A14" s="8" t="s">
        <v>8</v>
      </c>
      <c r="B14" s="10">
        <v>5.5</v>
      </c>
    </row>
    <row r="15" spans="1:11" x14ac:dyDescent="0.2">
      <c r="A15" s="8" t="s">
        <v>1</v>
      </c>
      <c r="B15" s="9">
        <v>1.03</v>
      </c>
    </row>
    <row r="16" spans="1:11" x14ac:dyDescent="0.2">
      <c r="A16" s="8" t="s">
        <v>2</v>
      </c>
      <c r="B16" s="9">
        <v>2.359</v>
      </c>
    </row>
    <row r="17" spans="1:3" x14ac:dyDescent="0.2">
      <c r="A17" s="8" t="s">
        <v>6</v>
      </c>
      <c r="B17" s="9">
        <v>2.6579999999999999</v>
      </c>
    </row>
    <row r="18" spans="1:3" x14ac:dyDescent="0.2">
      <c r="A18" s="8" t="s">
        <v>7</v>
      </c>
      <c r="B18" s="9">
        <v>2.68</v>
      </c>
    </row>
    <row r="23" spans="1:3" hidden="1" x14ac:dyDescent="0.2">
      <c r="A23" s="2">
        <f>(B18-B17)</f>
        <v>2.2000000000000242E-2</v>
      </c>
      <c r="B23">
        <f>(A23/A24)*B15</f>
        <v>3.1810473591411237E-3</v>
      </c>
      <c r="C23">
        <f>F4/4.8686</f>
        <v>5.2622930616604364</v>
      </c>
    </row>
    <row r="24" spans="1:3" hidden="1" x14ac:dyDescent="0.2">
      <c r="A24">
        <f>B17*B18</f>
        <v>7.1234400000000004</v>
      </c>
      <c r="B24" s="4">
        <f>B23*(B16*1000)*(100-B14)/100</f>
        <v>7.0913657306021456</v>
      </c>
    </row>
  </sheetData>
  <sheetProtection sheet="1" objects="1" scenarios="1"/>
  <mergeCells count="16">
    <mergeCell ref="H3:I3"/>
    <mergeCell ref="H4:I4"/>
    <mergeCell ref="H2:I2"/>
    <mergeCell ref="J2:K2"/>
    <mergeCell ref="J3:K3"/>
    <mergeCell ref="J4:K4"/>
    <mergeCell ref="A2:A3"/>
    <mergeCell ref="B2:B3"/>
    <mergeCell ref="D2:G2"/>
    <mergeCell ref="D12:E12"/>
    <mergeCell ref="D4:E4"/>
    <mergeCell ref="D6:E6"/>
    <mergeCell ref="D8:E8"/>
    <mergeCell ref="D10:E10"/>
    <mergeCell ref="A4:A5"/>
    <mergeCell ref="B4:B5"/>
  </mergeCells>
  <phoneticPr fontId="0" type="noConversion"/>
  <pageMargins left="0" right="0" top="1" bottom="1" header="0.5" footer="0.5"/>
  <pageSetup orientation="portrait" blackAndWhite="1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DellComputerCorporation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Schrock</dc:creator>
  <cp:lastModifiedBy>Don Schrock</cp:lastModifiedBy>
  <cp:lastPrinted>2001-12-04T14:20:45Z</cp:lastPrinted>
  <dcterms:created xsi:type="dcterms:W3CDTF">2001-11-23T12:01:57Z</dcterms:created>
  <dcterms:modified xsi:type="dcterms:W3CDTF">2012-12-19T11:47:56Z</dcterms:modified>
</cp:coreProperties>
</file>